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EZENTACIJE\ONEP\FOF - portfeljske garancije RRI za VP\OBJAVA JAVNEGA POZIVA\"/>
    </mc:Choice>
  </mc:AlternateContent>
  <xr:revisionPtr revIDLastSave="0" documentId="13_ncr:1_{0E6D244B-4C26-4ED4-8F41-ABAA40233B68}" xr6:coauthVersionLast="43" xr6:coauthVersionMax="43" xr10:uidLastSave="{00000000-0000-0000-0000-000000000000}"/>
  <bookViews>
    <workbookView xWindow="-120" yWindow="-120" windowWidth="38640" windowHeight="21240" xr2:uid="{D58116B0-BAAD-4E4B-A61A-70D861F7B2DC}"/>
  </bookViews>
  <sheets>
    <sheet name="plan plasiranj" sheetId="2" r:id="rId1"/>
    <sheet name="plan plasiranj_vzorec" sheetId="1" r:id="rId2"/>
  </sheets>
  <definedNames>
    <definedName name="_xlnm.Print_Area" localSheetId="0">'plan plasiranj'!$B$1:$Q$19</definedName>
    <definedName name="_xlnm.Print_Area" localSheetId="1">'plan plasiranj_vzorec'!$B$1:$U$41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M10" i="2"/>
  <c r="L10" i="2"/>
  <c r="K10" i="2"/>
  <c r="J10" i="2"/>
  <c r="H10" i="2"/>
  <c r="G10" i="2"/>
  <c r="F10" i="2"/>
  <c r="E10" i="2"/>
  <c r="D10" i="2"/>
  <c r="M10" i="1"/>
  <c r="L10" i="1"/>
  <c r="K10" i="1"/>
  <c r="J10" i="1"/>
  <c r="I10" i="1"/>
  <c r="H10" i="1"/>
  <c r="G10" i="1"/>
  <c r="F10" i="1"/>
  <c r="E10" i="1"/>
  <c r="D10" i="1"/>
  <c r="M11" i="2" l="1"/>
  <c r="Q10" i="2"/>
  <c r="Q11" i="2" s="1"/>
  <c r="P10" i="2"/>
  <c r="P11" i="2" s="1"/>
  <c r="O10" i="2"/>
  <c r="O11" i="2" s="1"/>
  <c r="N10" i="2"/>
  <c r="N11" i="2" s="1"/>
  <c r="L11" i="2"/>
  <c r="K11" i="2"/>
  <c r="J11" i="2"/>
  <c r="I11" i="2"/>
  <c r="H11" i="2"/>
  <c r="G11" i="2"/>
  <c r="F11" i="2"/>
  <c r="E11" i="2"/>
  <c r="D11" i="2"/>
  <c r="Q10" i="1" l="1"/>
  <c r="Q11" i="1" s="1"/>
  <c r="P10" i="1"/>
  <c r="P11" i="1" s="1"/>
  <c r="O10" i="1"/>
  <c r="O11" i="1" s="1"/>
  <c r="N10" i="1"/>
  <c r="N11" i="1" s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<sst xmlns="http://schemas.openxmlformats.org/spreadsheetml/2006/main" count="66" uniqueCount="36">
  <si>
    <t>Presečni dan</t>
  </si>
  <si>
    <t>A</t>
  </si>
  <si>
    <t>Poraba Sproščene jamstvene kvote - licitirani kumulativni % (cela števila brez decimalnih mest)</t>
  </si>
  <si>
    <t>B</t>
  </si>
  <si>
    <t>Poraba Sproščene jamstvene kvote-minimalni kumulativni %</t>
  </si>
  <si>
    <t>C</t>
  </si>
  <si>
    <t>Poraba Sproščene jamstvene kvote v EUR - licitirano kumulativno v EUR</t>
  </si>
  <si>
    <t>D</t>
  </si>
  <si>
    <t>Plasiranje kreditov do končnih prejemnikov - licitirano kumulativno v EUR</t>
  </si>
  <si>
    <t>Navodila za izpolnjevanje:</t>
  </si>
  <si>
    <t>Izpolnite siva polja (vrstica A).</t>
  </si>
  <si>
    <t>Uspešnost Finančne institucije pri plasiranju kreditov se bo ocenjevala glede na presežek licitiranih kumulativnih % porabe Sproščene jamstvene kvote nad minimalnimi kumulativnimi %.</t>
  </si>
  <si>
    <t>Finančna institucija prejme točke iz naslova plana plasmajev, v kolikor % navedeni v vrstici A zgornje tabele na presečne datume presegajo minimalne % navedene v vrstici B.</t>
  </si>
  <si>
    <t>Finančna institucija mora izpolniti vsa polja v vrstici A zgornje tabele, neglede na to, ali se nanašajo na presečne datume ali ne.</t>
  </si>
  <si>
    <t xml:space="preserve">Primer preračuna minimalnih % v EUR vrednosti EKP sredstev in kreditov:  </t>
  </si>
  <si>
    <t>Plan plasmajev - portfeljske garancije za RRI za velika podjetja</t>
  </si>
  <si>
    <t>Jamstvena kvota</t>
  </si>
  <si>
    <t>Finančna institucija mora do Presečnih datumov izplačati Končnim prejemnikom glavnice kreditov kritih z jamstvom, pri čemer vrednost jamstva ustreza najmanj navedenemu odstotku Sproščene jamstvene kvote - minimalni kumulativni % (vrstica B) na navedeni presečni datum.</t>
  </si>
  <si>
    <t xml:space="preserve">Sproščena jamstvena kvota je del jamstvene kvote, s katerim Izvajalec finančnega instrumenta do izteka Jamčevalnega obdobja jamči Finančni instituciji, da ji bo na podlagi Zahtevka za unovčitev jamstva za namen kritja Izgube  izplačal sredstva v višini 62,5% glavnic Kreditov, ki so že ali bodo uvrščeni v Portfelj. </t>
  </si>
  <si>
    <t>Če finančna institucija na ta presečni datum licitira plasiranja enaka minimalnemu odstotku (kot je primer v tabeli), za ta presečni datum ne prejme nobenih poenov.</t>
  </si>
  <si>
    <t>Jamstvena kvota znaša 9.500.000 EUR.</t>
  </si>
  <si>
    <t>Finančna institucija je v okviru prvega obrok jamstvene kvote prejela 33,67% jamstvene kvote, kar ustreza 3.198.650 EUR (Sproščena jamstvena kvota).</t>
  </si>
  <si>
    <r>
      <t xml:space="preserve">Finančna institucija mora do 31.3.2021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70% Sproščene jamstvene kvote, torej 3.582.488 EUR (kar se izračuna po formuli: 3.198.650*0,70/0,625).</t>
    </r>
  </si>
  <si>
    <t>Če finančna institucija na ta presečni datum licitira plasiranja v višini 71% Sproščene jamstvene kvote (1 odstotno točko nad minimumom), za ta presečni datum prejme en poen in mora do tega datuma plasirati kredite v višini 3.633.666 EUR (3.198.650*0,71/0,625).</t>
  </si>
  <si>
    <r>
      <t xml:space="preserve">Finančna institucija mora do 30.6.2021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4.606.056 EUR (kar se izračuna po formuli: 3.198.650*0,90/0,625).</t>
    </r>
  </si>
  <si>
    <t>Če finančna institucija na ta presečni datum licitira plasiranja v višini 92% (2 odstotni toči nad minimumom), za ta presečni datum prejme dva poena in mora do tega datuma plasirati kredite v višini 4.708.413 EUR (3.198.650*0,92/0,625).</t>
  </si>
  <si>
    <t>Finančna institucija je v okviru drugega obrok jamstvene kvote prejela nadaljnjih 33,51% jamstvene kvote, kar ustreza skupni Sproščeni jamstveni kvoti 6.382.100 EUR (9.500.000*(0,3367+0,3351)).</t>
  </si>
  <si>
    <t>Če finančna institucija na ta presečni datum licitira plasiranja v višini 72% Sproščene jamstvene kvote (2 odstotni točkoinad minimumom), za ta presečni datum prejme dva poena in mora do tega datuma plasirati kredite v višini 7.352.179 EUR (6.382.100*0,72/0,625).</t>
  </si>
  <si>
    <r>
      <t xml:space="preserve">Finančna institucija mora do 31.3.2022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 70</t>
    </r>
    <r>
      <rPr>
        <sz val="14"/>
        <color theme="1"/>
        <rFont val="Calibri"/>
        <family val="2"/>
        <charset val="238"/>
        <scheme val="minor"/>
      </rPr>
      <t>% Sproščene jamstvene kvote, torej 7.147.952 EUR (kar se izračuna po formuli: 6.382.100*0,70/0,625).</t>
    </r>
  </si>
  <si>
    <r>
      <t xml:space="preserve">Finančna institucija mora do 30.6.2022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9.190.224 EUR (kar se izračuna po formuli: 6.382.100*0,90/0,625).</t>
    </r>
  </si>
  <si>
    <t>Finančna institucija je v okviru tretjega obroka prejme preostanek jamstvene kvote,  kar ustreza skupni Sproščeni jamstveni kvoti 9.500.000 EUR.</t>
  </si>
  <si>
    <r>
      <t xml:space="preserve">Finančna institucija mora do 31.3.2023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79% Sproščene jamstvene kvote, torej 12.008.000 EUR (kar se izračuna po formuli: 9.500.000*0,79/0,625).</t>
    </r>
  </si>
  <si>
    <t>Če finančna institucija na ta presečni datum licitira plasiranja v višini 80% Sproščene jamstvene kvote (1 odstotno točko nad minimumom), za ta presečni datum prejme en poen in mora do tega datuma plasirati kredite v višini 12.160.000 EUR (9.500.000*0,80/0,625).</t>
  </si>
  <si>
    <r>
      <t xml:space="preserve">Finančna institucija mora do 30.6.2023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13.680.000 EUR (kar se izračuna po formuli: 9.500.000*0,90/0,625).</t>
    </r>
  </si>
  <si>
    <t>Če finančna institucija na ta presečni datum licitira plasiranja v višini 92% (2 odstotni točki nad minimumom), za ta presečni datum prejme dva poena in mora do tega datuma plasirati kredite v višini 13.984.000 EUR (9.500.000*0,92/0,625).</t>
  </si>
  <si>
    <t>Finančna institucija mora do 31.12.2023 končnim prejemnikom izplačati glavnice kreditov, katerih jamstvo ustreza 100% Sproščene jamstvene kvote, torej 15.200.000 EUR glavnic kreditov.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</si>
</sst>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right" vertical="center" wrapText="1"/>
    </xf>
    <xf numFmtId="14" fontId="5" fillId="3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2" fillId="5" borderId="0" xfId="0" applyNumberFormat="1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3" fontId="2" fillId="0" borderId="0" xfId="0" applyNumberFormat="1" applyFont="1"/>
    <xf numFmtId="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2" fillId="6" borderId="0" xfId="0" applyFont="1" applyFill="1"/>
    <xf numFmtId="0" fontId="1" fillId="5" borderId="0" xfId="0" applyFont="1" applyFill="1"/>
    <xf numFmtId="0" fontId="2" fillId="5" borderId="0" xfId="0" applyFont="1" applyFill="1"/>
    <xf numFmtId="0" fontId="2" fillId="2" borderId="0" xfId="0" applyFont="1" applyFill="1"/>
    <xf numFmtId="9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0</xdr:rowOff>
    </xdr:from>
    <xdr:to>
      <xdr:col>4</xdr:col>
      <xdr:colOff>371475</xdr:colOff>
      <xdr:row>0</xdr:row>
      <xdr:rowOff>876300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180CF987-4E8B-435C-90B3-A9003065B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0"/>
          <a:ext cx="3686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76200</xdr:rowOff>
    </xdr:from>
    <xdr:to>
      <xdr:col>6</xdr:col>
      <xdr:colOff>762000</xdr:colOff>
      <xdr:row>0</xdr:row>
      <xdr:rowOff>895350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CAFA5B-EA9D-4C13-B0F3-75E1B0F746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76200"/>
          <a:ext cx="1438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30773</xdr:rowOff>
    </xdr:from>
    <xdr:to>
      <xdr:col>4</xdr:col>
      <xdr:colOff>526806</xdr:colOff>
      <xdr:row>0</xdr:row>
      <xdr:rowOff>819150</xdr:rowOff>
    </xdr:to>
    <xdr:pic>
      <xdr:nvPicPr>
        <xdr:cNvPr id="4" name="Picture 2" descr="sid_logo.gif">
          <a:extLst>
            <a:ext uri="{FF2B5EF4-FFF2-40B4-BE49-F238E27FC236}">
              <a16:creationId xmlns:a16="http://schemas.microsoft.com/office/drawing/2014/main" id="{A1897600-CCB6-4BBF-85D4-0D457205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0773"/>
          <a:ext cx="3774831" cy="788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11724</xdr:colOff>
      <xdr:row>0</xdr:row>
      <xdr:rowOff>76199</xdr:rowOff>
    </xdr:from>
    <xdr:to>
      <xdr:col>7</xdr:col>
      <xdr:colOff>568570</xdr:colOff>
      <xdr:row>0</xdr:row>
      <xdr:rowOff>847724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492306-B582-459A-AD5B-8CDFC04FA5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824" y="76199"/>
          <a:ext cx="160459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D79A-F457-4BE0-A655-15476D98DE2E}">
  <sheetPr>
    <pageSetUpPr fitToPage="1"/>
  </sheetPr>
  <dimension ref="B1:T31"/>
  <sheetViews>
    <sheetView tabSelected="1" workbookViewId="0">
      <selection activeCell="O8" sqref="O8"/>
    </sheetView>
  </sheetViews>
  <sheetFormatPr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6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23.25" x14ac:dyDescent="0.35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19.5" thickBot="1" x14ac:dyDescent="0.35"/>
    <row r="4" spans="2:17" ht="19.5" thickBot="1" x14ac:dyDescent="0.35">
      <c r="B4" s="2" t="s">
        <v>16</v>
      </c>
      <c r="D4" s="23">
        <v>9500000</v>
      </c>
    </row>
    <row r="5" spans="2:17" ht="19.5" thickBot="1" x14ac:dyDescent="0.35">
      <c r="D5" s="26"/>
    </row>
    <row r="6" spans="2:17" ht="38.25" thickBot="1" x14ac:dyDescent="0.35">
      <c r="B6" s="29"/>
      <c r="C6" s="31"/>
      <c r="D6" s="3"/>
      <c r="E6" s="3"/>
      <c r="F6" s="4" t="s">
        <v>0</v>
      </c>
      <c r="G6" s="4" t="s">
        <v>0</v>
      </c>
      <c r="H6" s="4"/>
      <c r="I6" s="4"/>
      <c r="J6" s="4" t="s">
        <v>0</v>
      </c>
      <c r="K6" s="4" t="s">
        <v>0</v>
      </c>
      <c r="L6" s="4"/>
      <c r="M6" s="4"/>
      <c r="N6" s="4" t="s">
        <v>0</v>
      </c>
      <c r="O6" s="4" t="s">
        <v>0</v>
      </c>
      <c r="P6" s="4"/>
      <c r="Q6" s="4" t="s">
        <v>0</v>
      </c>
    </row>
    <row r="7" spans="2:17" x14ac:dyDescent="0.3">
      <c r="B7" s="30"/>
      <c r="C7" s="32"/>
      <c r="D7" s="5">
        <v>44104</v>
      </c>
      <c r="E7" s="5">
        <v>44196</v>
      </c>
      <c r="F7" s="6">
        <v>44286</v>
      </c>
      <c r="G7" s="6">
        <v>44377</v>
      </c>
      <c r="H7" s="5">
        <v>44469</v>
      </c>
      <c r="I7" s="5">
        <v>44561</v>
      </c>
      <c r="J7" s="6">
        <v>44651</v>
      </c>
      <c r="K7" s="6">
        <v>44742</v>
      </c>
      <c r="L7" s="6">
        <v>44834</v>
      </c>
      <c r="M7" s="5">
        <v>44926</v>
      </c>
      <c r="N7" s="6">
        <v>45016</v>
      </c>
      <c r="O7" s="6">
        <v>45107</v>
      </c>
      <c r="P7" s="5">
        <v>45199</v>
      </c>
      <c r="Q7" s="6">
        <v>45291</v>
      </c>
    </row>
    <row r="8" spans="2:17" ht="75" x14ac:dyDescent="0.3">
      <c r="B8" s="7" t="s">
        <v>1</v>
      </c>
      <c r="C8" s="8" t="s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56.25" x14ac:dyDescent="0.3">
      <c r="B9" s="7" t="s">
        <v>3</v>
      </c>
      <c r="C9" s="8" t="s">
        <v>4</v>
      </c>
      <c r="D9" s="9"/>
      <c r="E9" s="10"/>
      <c r="F9" s="11">
        <v>0.7</v>
      </c>
      <c r="G9" s="11">
        <v>0.9</v>
      </c>
      <c r="H9" s="12"/>
      <c r="I9" s="12"/>
      <c r="J9" s="11">
        <v>0.7</v>
      </c>
      <c r="K9" s="11">
        <v>0.9</v>
      </c>
      <c r="L9" s="11"/>
      <c r="M9" s="12"/>
      <c r="N9" s="11">
        <v>0.79</v>
      </c>
      <c r="O9" s="11">
        <v>0.9</v>
      </c>
      <c r="P9" s="12"/>
      <c r="Q9" s="11">
        <v>1</v>
      </c>
    </row>
    <row r="10" spans="2:17" ht="56.25" x14ac:dyDescent="0.3">
      <c r="B10" s="7" t="s">
        <v>5</v>
      </c>
      <c r="C10" s="8" t="s">
        <v>6</v>
      </c>
      <c r="D10" s="13">
        <f t="shared" ref="D10:I10" si="0">+$D$4*0.3367*D8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>+$D$4*(0.3367+0.3351)*J8</f>
        <v>0</v>
      </c>
      <c r="K10" s="13">
        <f>+$D$4*(0.3367+0.3351)*K8</f>
        <v>0</v>
      </c>
      <c r="L10" s="13">
        <f>+$D$4*(0.3367+0.3351)*L8</f>
        <v>0</v>
      </c>
      <c r="M10" s="13">
        <f>+$D$4*(0.3367+0.3351)*M8</f>
        <v>0</v>
      </c>
      <c r="N10" s="13">
        <f>+$D$4*N8</f>
        <v>0</v>
      </c>
      <c r="O10" s="13">
        <f>+$D$4*O8</f>
        <v>0</v>
      </c>
      <c r="P10" s="13">
        <f>+$D$4*P8</f>
        <v>0</v>
      </c>
      <c r="Q10" s="13">
        <f>+$D$4*Q8</f>
        <v>0</v>
      </c>
    </row>
    <row r="11" spans="2:17" ht="56.25" x14ac:dyDescent="0.3">
      <c r="B11" s="7" t="s">
        <v>7</v>
      </c>
      <c r="C11" s="8" t="s">
        <v>8</v>
      </c>
      <c r="D11" s="13">
        <f>+D10/0.625</f>
        <v>0</v>
      </c>
      <c r="E11" s="13">
        <f t="shared" ref="E11:Q11" si="1">+E10/0.625</f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>+M10/0.625</f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9</v>
      </c>
    </row>
    <row r="14" spans="2:17" x14ac:dyDescent="0.3">
      <c r="B14" s="27" t="s">
        <v>10</v>
      </c>
      <c r="C14" s="27"/>
    </row>
    <row r="15" spans="2:17" ht="39" customHeight="1" x14ac:dyDescent="0.3"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3.5" customHeight="1" x14ac:dyDescent="0.3">
      <c r="B16" s="33" t="s">
        <v>17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2:20" x14ac:dyDescent="0.3">
      <c r="B17" s="2" t="s">
        <v>11</v>
      </c>
    </row>
    <row r="18" spans="2:20" x14ac:dyDescent="0.3">
      <c r="B18" s="20" t="s">
        <v>12</v>
      </c>
    </row>
    <row r="19" spans="2:20" x14ac:dyDescent="0.3">
      <c r="B19" s="2" t="s">
        <v>13</v>
      </c>
    </row>
    <row r="20" spans="2:20" x14ac:dyDescent="0.3">
      <c r="B20" s="19"/>
    </row>
    <row r="24" spans="2:20" x14ac:dyDescent="0.3">
      <c r="E24" s="21"/>
    </row>
    <row r="25" spans="2:20" x14ac:dyDescent="0.3">
      <c r="E25" s="21"/>
    </row>
    <row r="26" spans="2:20" x14ac:dyDescent="0.3">
      <c r="D26" s="21"/>
      <c r="E26" s="21"/>
    </row>
    <row r="27" spans="2:20" x14ac:dyDescent="0.3">
      <c r="D27" s="21"/>
    </row>
    <row r="29" spans="2:20" x14ac:dyDescent="0.3">
      <c r="D29" s="21"/>
      <c r="E29" s="21"/>
    </row>
    <row r="30" spans="2:20" x14ac:dyDescent="0.3">
      <c r="C30" s="21"/>
      <c r="D30" s="21"/>
      <c r="E30" s="21"/>
      <c r="R30" s="21"/>
      <c r="S30" s="21"/>
      <c r="T30" s="21"/>
    </row>
    <row r="31" spans="2:20" x14ac:dyDescent="0.3">
      <c r="R31" s="21"/>
      <c r="S31" s="21"/>
      <c r="T31" s="21"/>
    </row>
  </sheetData>
  <sheetProtection algorithmName="SHA-512" hashValue="xUByg4IBCYXA8EGL8sFtKe02q1pIklIuG1xxPqC4dGcfbCsLVNirdWXJQ46XmdAY4JvP6tofBAMohKu9+uGR7A==" saltValue="N/7skft+timpAoMEPcNLKg==" spinCount="100000" sheet="1" objects="1" scenarios="1"/>
  <mergeCells count="4">
    <mergeCell ref="B6:B7"/>
    <mergeCell ref="C6:C7"/>
    <mergeCell ref="B15:Q15"/>
    <mergeCell ref="B16:Q16"/>
  </mergeCells>
  <pageMargins left="0.31496062992125984" right="0.31496062992125984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2A6D-8A86-4019-9F9D-54F0A33B5267}">
  <sheetPr>
    <pageSetUpPr fitToPage="1"/>
  </sheetPr>
  <dimension ref="B1:T41"/>
  <sheetViews>
    <sheetView showGridLines="0" topLeftCell="A4" workbookViewId="0">
      <selection activeCell="N19" sqref="N19"/>
    </sheetView>
  </sheetViews>
  <sheetFormatPr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16384" width="9.140625" style="2"/>
  </cols>
  <sheetData>
    <row r="1" spans="2:17" ht="76.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23.25" x14ac:dyDescent="0.35">
      <c r="B2" s="1" t="s">
        <v>15</v>
      </c>
    </row>
    <row r="3" spans="2:17" ht="19.5" thickBot="1" x14ac:dyDescent="0.35"/>
    <row r="4" spans="2:17" ht="19.5" thickBot="1" x14ac:dyDescent="0.35">
      <c r="B4" s="2" t="s">
        <v>16</v>
      </c>
      <c r="D4" s="23">
        <v>9500000</v>
      </c>
    </row>
    <row r="5" spans="2:17" ht="19.5" thickBot="1" x14ac:dyDescent="0.35"/>
    <row r="6" spans="2:17" ht="38.25" thickBot="1" x14ac:dyDescent="0.35">
      <c r="B6" s="29"/>
      <c r="C6" s="31"/>
      <c r="D6" s="3"/>
      <c r="E6" s="3"/>
      <c r="F6" s="4" t="s">
        <v>0</v>
      </c>
      <c r="G6" s="4" t="s">
        <v>0</v>
      </c>
      <c r="H6" s="4"/>
      <c r="I6" s="4"/>
      <c r="J6" s="4" t="s">
        <v>0</v>
      </c>
      <c r="K6" s="4" t="s">
        <v>0</v>
      </c>
      <c r="L6" s="4"/>
      <c r="M6" s="4"/>
      <c r="N6" s="4" t="s">
        <v>0</v>
      </c>
      <c r="O6" s="4" t="s">
        <v>0</v>
      </c>
      <c r="P6" s="4"/>
      <c r="Q6" s="4" t="s">
        <v>0</v>
      </c>
    </row>
    <row r="7" spans="2:17" x14ac:dyDescent="0.3">
      <c r="B7" s="30"/>
      <c r="C7" s="32"/>
      <c r="D7" s="5">
        <v>44104</v>
      </c>
      <c r="E7" s="5">
        <v>44196</v>
      </c>
      <c r="F7" s="6">
        <v>44286</v>
      </c>
      <c r="G7" s="6">
        <v>44377</v>
      </c>
      <c r="H7" s="5">
        <v>44469</v>
      </c>
      <c r="I7" s="5">
        <v>44561</v>
      </c>
      <c r="J7" s="6">
        <v>44651</v>
      </c>
      <c r="K7" s="6">
        <v>44742</v>
      </c>
      <c r="L7" s="6">
        <v>44834</v>
      </c>
      <c r="M7" s="5">
        <v>44926</v>
      </c>
      <c r="N7" s="6">
        <v>45016</v>
      </c>
      <c r="O7" s="6">
        <v>45107</v>
      </c>
      <c r="P7" s="5">
        <v>45199</v>
      </c>
      <c r="Q7" s="6">
        <v>45291</v>
      </c>
    </row>
    <row r="8" spans="2:17" ht="75" x14ac:dyDescent="0.3">
      <c r="B8" s="7" t="s">
        <v>1</v>
      </c>
      <c r="C8" s="8" t="s">
        <v>2</v>
      </c>
      <c r="D8" s="28">
        <v>0.3</v>
      </c>
      <c r="E8" s="28">
        <v>0.65</v>
      </c>
      <c r="F8" s="28">
        <v>0.71</v>
      </c>
      <c r="G8" s="28">
        <v>0.92</v>
      </c>
      <c r="H8" s="28">
        <v>0.95</v>
      </c>
      <c r="I8" s="28">
        <v>1</v>
      </c>
      <c r="J8" s="28">
        <v>0.72</v>
      </c>
      <c r="K8" s="28">
        <v>0.9</v>
      </c>
      <c r="L8" s="28">
        <v>0.95</v>
      </c>
      <c r="M8" s="28">
        <v>1</v>
      </c>
      <c r="N8" s="28">
        <v>0.8</v>
      </c>
      <c r="O8" s="28">
        <v>0.92</v>
      </c>
      <c r="P8" s="28">
        <v>0.95</v>
      </c>
      <c r="Q8" s="28">
        <v>1</v>
      </c>
    </row>
    <row r="9" spans="2:17" ht="56.25" x14ac:dyDescent="0.3">
      <c r="B9" s="7" t="s">
        <v>3</v>
      </c>
      <c r="C9" s="8" t="s">
        <v>4</v>
      </c>
      <c r="D9" s="9"/>
      <c r="E9" s="10"/>
      <c r="F9" s="11">
        <v>0.7</v>
      </c>
      <c r="G9" s="11">
        <v>0.9</v>
      </c>
      <c r="H9" s="12"/>
      <c r="I9" s="12"/>
      <c r="J9" s="11">
        <v>0.7</v>
      </c>
      <c r="K9" s="11">
        <v>0.9</v>
      </c>
      <c r="L9" s="11"/>
      <c r="M9" s="12"/>
      <c r="N9" s="11">
        <v>0.79</v>
      </c>
      <c r="O9" s="11">
        <v>0.9</v>
      </c>
      <c r="P9" s="12"/>
      <c r="Q9" s="11">
        <v>1</v>
      </c>
    </row>
    <row r="10" spans="2:17" ht="56.25" x14ac:dyDescent="0.3">
      <c r="B10" s="7" t="s">
        <v>5</v>
      </c>
      <c r="C10" s="8" t="s">
        <v>6</v>
      </c>
      <c r="D10" s="13">
        <f t="shared" ref="D10:I10" si="0">+$D$4*0.3367*D8</f>
        <v>959595</v>
      </c>
      <c r="E10" s="13">
        <f t="shared" si="0"/>
        <v>2079122.5</v>
      </c>
      <c r="F10" s="13">
        <f t="shared" si="0"/>
        <v>2271041.5</v>
      </c>
      <c r="G10" s="13">
        <f t="shared" si="0"/>
        <v>2942758</v>
      </c>
      <c r="H10" s="13">
        <f t="shared" si="0"/>
        <v>3038717.5</v>
      </c>
      <c r="I10" s="13">
        <f t="shared" si="0"/>
        <v>3198650</v>
      </c>
      <c r="J10" s="13">
        <f>+$D$4*(0.3367+0.3351)*J8</f>
        <v>4595112</v>
      </c>
      <c r="K10" s="13">
        <f>+$D$4*(0.3367+0.3351)*K8</f>
        <v>5743890</v>
      </c>
      <c r="L10" s="13">
        <f>+$D$4*(0.3367+0.3351)*L8</f>
        <v>6062995</v>
      </c>
      <c r="M10" s="13">
        <f>+$D$4*(0.3367+0.3351)*M8</f>
        <v>6382100</v>
      </c>
      <c r="N10" s="13">
        <f>+$D$4*N8</f>
        <v>7600000</v>
      </c>
      <c r="O10" s="13">
        <f>+$D$4*O8</f>
        <v>8740000</v>
      </c>
      <c r="P10" s="13">
        <f>+$D$4*P8</f>
        <v>9025000</v>
      </c>
      <c r="Q10" s="13">
        <f>+$D$4*Q8</f>
        <v>9500000</v>
      </c>
    </row>
    <row r="11" spans="2:17" ht="56.25" x14ac:dyDescent="0.3">
      <c r="B11" s="7" t="s">
        <v>7</v>
      </c>
      <c r="C11" s="8" t="s">
        <v>8</v>
      </c>
      <c r="D11" s="13">
        <f>+D10/0.625</f>
        <v>1535352</v>
      </c>
      <c r="E11" s="13">
        <f t="shared" ref="E11:Q11" si="1">+E10/0.625</f>
        <v>3326596</v>
      </c>
      <c r="F11" s="13">
        <f t="shared" si="1"/>
        <v>3633666.4</v>
      </c>
      <c r="G11" s="13">
        <f t="shared" si="1"/>
        <v>4708412.8</v>
      </c>
      <c r="H11" s="13">
        <f t="shared" si="1"/>
        <v>4861948</v>
      </c>
      <c r="I11" s="13">
        <f t="shared" si="1"/>
        <v>5117840</v>
      </c>
      <c r="J11" s="13">
        <f t="shared" si="1"/>
        <v>7352179.2000000002</v>
      </c>
      <c r="K11" s="13">
        <f t="shared" si="1"/>
        <v>9190224</v>
      </c>
      <c r="L11" s="13">
        <f t="shared" si="1"/>
        <v>9700792</v>
      </c>
      <c r="M11" s="13">
        <f>+M10/0.625</f>
        <v>10211360</v>
      </c>
      <c r="N11" s="13">
        <f t="shared" si="1"/>
        <v>12160000</v>
      </c>
      <c r="O11" s="13">
        <f t="shared" si="1"/>
        <v>13984000</v>
      </c>
      <c r="P11" s="13">
        <f t="shared" si="1"/>
        <v>14440000</v>
      </c>
      <c r="Q11" s="13">
        <f t="shared" si="1"/>
        <v>15200000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9</v>
      </c>
    </row>
    <row r="14" spans="2:17" x14ac:dyDescent="0.3">
      <c r="B14" s="27" t="s">
        <v>10</v>
      </c>
      <c r="C14" s="27"/>
    </row>
    <row r="15" spans="2:17" ht="38.25" customHeight="1" x14ac:dyDescent="0.3"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x14ac:dyDescent="0.3">
      <c r="B16" s="2" t="s">
        <v>17</v>
      </c>
    </row>
    <row r="17" spans="2:16" x14ac:dyDescent="0.3">
      <c r="B17" s="2" t="s">
        <v>11</v>
      </c>
    </row>
    <row r="18" spans="2:16" x14ac:dyDescent="0.3">
      <c r="B18" s="20" t="s">
        <v>12</v>
      </c>
    </row>
    <row r="19" spans="2:16" x14ac:dyDescent="0.3">
      <c r="B19" s="2" t="s">
        <v>13</v>
      </c>
    </row>
    <row r="20" spans="2:16" x14ac:dyDescent="0.3">
      <c r="M20"/>
      <c r="N20"/>
      <c r="O20"/>
      <c r="P20"/>
    </row>
    <row r="21" spans="2:16" x14ac:dyDescent="0.3">
      <c r="B21" s="19" t="s">
        <v>14</v>
      </c>
      <c r="M21"/>
      <c r="N21"/>
      <c r="O21"/>
      <c r="P21"/>
    </row>
    <row r="22" spans="2:16" x14ac:dyDescent="0.3">
      <c r="C22" s="2" t="s">
        <v>20</v>
      </c>
    </row>
    <row r="23" spans="2:16" x14ac:dyDescent="0.3">
      <c r="C23" s="2" t="s">
        <v>21</v>
      </c>
    </row>
    <row r="24" spans="2:16" x14ac:dyDescent="0.3">
      <c r="C24" s="2" t="s">
        <v>22</v>
      </c>
    </row>
    <row r="25" spans="2:16" x14ac:dyDescent="0.3">
      <c r="C25" s="2" t="s">
        <v>23</v>
      </c>
      <c r="E25" s="21"/>
    </row>
    <row r="26" spans="2:16" x14ac:dyDescent="0.3">
      <c r="C26" s="2" t="s">
        <v>24</v>
      </c>
      <c r="E26" s="21"/>
    </row>
    <row r="27" spans="2:16" x14ac:dyDescent="0.3">
      <c r="C27" s="2" t="s">
        <v>25</v>
      </c>
      <c r="E27" s="21"/>
    </row>
    <row r="28" spans="2:16" x14ac:dyDescent="0.3">
      <c r="D28" s="21"/>
      <c r="E28" s="21"/>
    </row>
    <row r="29" spans="2:16" x14ac:dyDescent="0.3">
      <c r="C29" s="2" t="s">
        <v>26</v>
      </c>
      <c r="D29" s="21"/>
      <c r="E29" s="21"/>
    </row>
    <row r="30" spans="2:16" x14ac:dyDescent="0.3">
      <c r="C30" s="2" t="s">
        <v>28</v>
      </c>
      <c r="D30" s="21"/>
    </row>
    <row r="31" spans="2:16" x14ac:dyDescent="0.3">
      <c r="C31" s="2" t="s">
        <v>27</v>
      </c>
      <c r="D31" s="21"/>
    </row>
    <row r="32" spans="2:16" x14ac:dyDescent="0.3">
      <c r="C32" s="2" t="s">
        <v>29</v>
      </c>
    </row>
    <row r="33" spans="3:20" x14ac:dyDescent="0.3">
      <c r="C33" s="2" t="s">
        <v>19</v>
      </c>
      <c r="D33" s="21"/>
      <c r="E33" s="21"/>
    </row>
    <row r="34" spans="3:20" x14ac:dyDescent="0.3">
      <c r="D34" s="21"/>
      <c r="E34" s="21"/>
      <c r="R34" s="21"/>
      <c r="S34" s="21"/>
      <c r="T34" s="21"/>
    </row>
    <row r="35" spans="3:20" x14ac:dyDescent="0.3">
      <c r="C35" s="2" t="s">
        <v>30</v>
      </c>
      <c r="R35" s="21"/>
      <c r="S35" s="21"/>
      <c r="T35" s="21"/>
    </row>
    <row r="36" spans="3:20" x14ac:dyDescent="0.3">
      <c r="C36" s="2" t="s">
        <v>31</v>
      </c>
    </row>
    <row r="37" spans="3:20" x14ac:dyDescent="0.3">
      <c r="C37" s="2" t="s">
        <v>32</v>
      </c>
    </row>
    <row r="38" spans="3:20" x14ac:dyDescent="0.3">
      <c r="C38" s="2" t="s">
        <v>33</v>
      </c>
    </row>
    <row r="39" spans="3:20" x14ac:dyDescent="0.3">
      <c r="C39" s="2" t="s">
        <v>34</v>
      </c>
    </row>
    <row r="41" spans="3:20" x14ac:dyDescent="0.3">
      <c r="C41" s="2" t="s">
        <v>35</v>
      </c>
    </row>
  </sheetData>
  <sheetProtection algorithmName="SHA-512" hashValue="HrRqUpHpx71pa8X34LNVJiLStudifaIRiS3WX0JSrQU7/nekQFvJ+ArM30cnU/ksstFL0fybTPq7hXPxZblLSQ==" saltValue="8n4Wa6n6zRgp1oG0BgoyPA==" spinCount="100000" sheet="1" formatCells="0" formatColumns="0" formatRows="0"/>
  <mergeCells count="3">
    <mergeCell ref="B6:B7"/>
    <mergeCell ref="C6:C7"/>
    <mergeCell ref="B15:Q15"/>
  </mergeCells>
  <pageMargins left="0.31496062992125984" right="0.31496062992125984" top="0.74803149606299213" bottom="0.74803149606299213" header="0.31496062992125984" footer="0.31496062992125984"/>
  <pageSetup paperSize="9" scale="4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plasiranj</vt:lpstr>
      <vt:lpstr>plan plasiranj_vzorec</vt:lpstr>
      <vt:lpstr>'plan plasiranj'!Print_Area</vt:lpstr>
      <vt:lpstr>'plan plasiranj_vzorec'!Print_Area</vt:lpstr>
    </vt:vector>
  </TitlesOfParts>
  <Company>SID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Estera Tajnikar</dc:creator>
  <cp:lastModifiedBy>Estera Tajnikar</cp:lastModifiedBy>
  <cp:lastPrinted>2020-03-25T13:42:01Z</cp:lastPrinted>
  <dcterms:created xsi:type="dcterms:W3CDTF">2020-03-09T11:54:59Z</dcterms:created>
  <dcterms:modified xsi:type="dcterms:W3CDTF">2020-04-10T09:02:47Z</dcterms:modified>
</cp:coreProperties>
</file>